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Floresta ARL Individual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7" l="1"/>
  <c r="E21" i="7"/>
  <c r="D21" i="7"/>
  <c r="F18" i="7"/>
  <c r="E18" i="7"/>
  <c r="D18" i="7"/>
  <c r="F16" i="7"/>
  <c r="E16" i="7"/>
  <c r="D16" i="7"/>
  <c r="K8" i="7"/>
  <c r="I4" i="7"/>
  <c r="F25" i="7" l="1"/>
  <c r="E25" i="7"/>
  <c r="D25" i="7"/>
  <c r="F26" i="7" l="1"/>
  <c r="E26" i="7"/>
  <c r="D26" i="7"/>
  <c r="I9" i="7"/>
  <c r="F9" i="7"/>
  <c r="E9" i="7"/>
  <c r="D9" i="7"/>
  <c r="G9" i="7" l="1"/>
  <c r="I5" i="7" l="1"/>
  <c r="L4" i="7"/>
  <c r="H9" i="7" s="1"/>
  <c r="E27" i="7" l="1"/>
  <c r="F27" i="7"/>
  <c r="D27" i="7"/>
  <c r="B3" i="7"/>
  <c r="L8" i="7" l="1"/>
</calcChain>
</file>

<file path=xl/sharedStrings.xml><?xml version="1.0" encoding="utf-8"?>
<sst xmlns="http://schemas.openxmlformats.org/spreadsheetml/2006/main" count="53" uniqueCount="33">
  <si>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</si>
  <si>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</si>
  <si>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</si>
  <si>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</si>
  <si>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</si>
  <si>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</si>
  <si>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</si>
  <si>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</si>
  <si>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</si>
  <si>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</si>
  <si>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</si>
  <si>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</si>
  <si>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</si>
  <si>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</si>
  <si>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</si>
  <si>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</si>
  <si>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</si>
  <si>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</si>
  <si>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</si>
  <si>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</si>
  <si>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</si>
  <si>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</si>
  <si>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</si>
  <si>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</si>
  <si>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</si>
  <si>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</si>
  <si>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</si>
  <si>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</si>
  <si>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Original</t>
  </si>
  <si>
    <t>ARL % Final</t>
  </si>
  <si>
    <t>TOTAL</t>
  </si>
  <si>
    <t>DATA DO DESMEMBRAMENTO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</si>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</sst>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3" xfId="0" applyNumberFormat="1" applyFill="1" applyBorder="1"/>
    <xf numFmtId="164" fontId="0" fillId="7" borderId="22" xfId="0" applyNumberFormat="1" applyFont="1" applyFill="1" applyBorder="1"/>
    <xf numFmtId="164" fontId="0" fillId="0" borderId="25" xfId="0" applyNumberFormat="1" applyFont="1" applyBorder="1"/>
    <xf numFmtId="164" fontId="0" fillId="4" borderId="21" xfId="0" applyNumberFormat="1" applyFont="1" applyFill="1" applyBorder="1"/>
    <xf numFmtId="164" fontId="0" fillId="5" borderId="22" xfId="0" applyNumberFormat="1" applyFont="1" applyFill="1" applyBorder="1"/>
    <xf numFmtId="0" fontId="2" fillId="12" borderId="28" xfId="0" applyFont="1" applyFill="1" applyBorder="1" applyAlignment="1">
      <alignment horizontal="center"/>
    </xf>
    <xf numFmtId="164" fontId="2" fillId="8" borderId="28" xfId="0" applyNumberFormat="1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9" borderId="28" xfId="0" applyNumberFormat="1" applyFont="1" applyFill="1" applyBorder="1" applyAlignment="1">
      <alignment horizontal="center"/>
    </xf>
    <xf numFmtId="4" fontId="2" fillId="7" borderId="31" xfId="0" applyNumberFormat="1" applyFont="1" applyFill="1" applyBorder="1" applyAlignment="1">
      <alignment horizontal="center"/>
    </xf>
    <xf numFmtId="164" fontId="2" fillId="4" borderId="32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5" xfId="0" applyNumberFormat="1" applyFill="1" applyBorder="1"/>
    <xf numFmtId="164" fontId="0" fillId="8" borderId="25" xfId="0" applyNumberFormat="1" applyFont="1" applyFill="1" applyBorder="1"/>
    <xf numFmtId="164" fontId="0" fillId="9" borderId="25" xfId="0" applyNumberFormat="1" applyFont="1" applyFill="1" applyBorder="1"/>
    <xf numFmtId="164" fontId="0" fillId="4" borderId="33" xfId="0" applyNumberFormat="1" applyFont="1" applyFill="1" applyBorder="1"/>
    <xf numFmtId="4" fontId="0" fillId="7" borderId="12" xfId="0" applyNumberFormat="1" applyFont="1" applyFill="1" applyBorder="1"/>
    <xf numFmtId="4" fontId="0" fillId="7" borderId="23" xfId="0" applyNumberFormat="1" applyFont="1" applyFill="1" applyBorder="1"/>
    <xf numFmtId="4" fontId="0" fillId="0" borderId="13" xfId="0" applyNumberFormat="1" applyFont="1" applyBorder="1"/>
    <xf numFmtId="4" fontId="0" fillId="0" borderId="25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6" xfId="0" applyNumberFormat="1" applyFont="1" applyFill="1" applyBorder="1"/>
    <xf numFmtId="4" fontId="0" fillId="0" borderId="33" xfId="0" applyNumberFormat="1" applyFont="1" applyBorder="1"/>
    <xf numFmtId="164" fontId="0" fillId="4" borderId="35" xfId="0" applyNumberFormat="1" applyFont="1" applyFill="1" applyBorder="1"/>
    <xf numFmtId="164" fontId="0" fillId="5" borderId="6" xfId="0" applyNumberFormat="1" applyFont="1" applyFill="1" applyBorder="1"/>
    <xf numFmtId="4" fontId="0" fillId="13" borderId="25" xfId="0" applyNumberFormat="1" applyFill="1" applyBorder="1"/>
    <xf numFmtId="4" fontId="0" fillId="13" borderId="33" xfId="0" applyNumberFormat="1" applyFill="1" applyBorder="1"/>
    <xf numFmtId="4" fontId="1" fillId="2" borderId="38" xfId="0" applyNumberFormat="1" applyFont="1" applyFill="1" applyBorder="1" applyAlignment="1">
      <alignment horizontal="center"/>
    </xf>
    <xf numFmtId="4" fontId="1" fillId="2" borderId="3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4" fontId="1" fillId="2" borderId="42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2" xfId="0" applyFont="1" applyFill="1" applyBorder="1" applyAlignment="1">
      <alignment horizontal="center"/>
    </xf>
    <xf numFmtId="164" fontId="2" fillId="0" borderId="52" xfId="0" applyNumberFormat="1" applyFont="1" applyFill="1" applyBorder="1" applyAlignment="1">
      <alignment horizontal="right"/>
    </xf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0" fontId="0" fillId="14" borderId="45" xfId="0" applyFill="1" applyBorder="1" applyAlignment="1">
      <alignment horizontal="center"/>
    </xf>
    <xf numFmtId="164" fontId="0" fillId="14" borderId="50" xfId="0" applyNumberFormat="1" applyFont="1" applyFill="1" applyBorder="1" applyAlignment="1">
      <alignment horizontal="right"/>
    </xf>
    <xf numFmtId="0" fontId="0" fillId="15" borderId="47" xfId="0" applyFill="1" applyBorder="1" applyAlignment="1">
      <alignment horizontal="center"/>
    </xf>
    <xf numFmtId="164" fontId="0" fillId="15" borderId="51" xfId="0" applyNumberFormat="1" applyFont="1" applyFill="1" applyBorder="1" applyAlignment="1">
      <alignment horizontal="right"/>
    </xf>
    <xf numFmtId="164" fontId="2" fillId="10" borderId="44" xfId="0" applyNumberFormat="1" applyFont="1" applyFill="1" applyBorder="1" applyAlignment="1">
      <alignment horizontal="center"/>
    </xf>
    <xf numFmtId="164" fontId="2" fillId="11" borderId="46" xfId="0" applyNumberFormat="1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2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4" xfId="0" applyNumberFormat="1" applyFont="1" applyFill="1" applyBorder="1"/>
    <xf numFmtId="164" fontId="3" fillId="16" borderId="37" xfId="0" applyNumberFormat="1" applyFont="1" applyFill="1" applyBorder="1"/>
    <xf numFmtId="164" fontId="0" fillId="17" borderId="3" xfId="0" applyNumberFormat="1" applyFont="1" applyFill="1" applyBorder="1"/>
    <xf numFmtId="164" fontId="0" fillId="17" borderId="22" xfId="0" applyNumberFormat="1" applyFont="1" applyFill="1" applyBorder="1"/>
    <xf numFmtId="164" fontId="0" fillId="17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2" xfId="0" applyNumberFormat="1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0" fillId="12" borderId="66" xfId="0" applyNumberFormat="1" applyFont="1" applyFill="1" applyBorder="1"/>
    <xf numFmtId="164" fontId="0" fillId="12" borderId="67" xfId="0" applyNumberFormat="1" applyFont="1" applyFill="1" applyBorder="1"/>
    <xf numFmtId="164" fontId="0" fillId="12" borderId="65" xfId="0" applyNumberFormat="1" applyFont="1" applyFill="1" applyBorder="1"/>
    <xf numFmtId="164" fontId="0" fillId="8" borderId="69" xfId="0" applyNumberFormat="1" applyFont="1" applyFill="1" applyBorder="1"/>
    <xf numFmtId="164" fontId="0" fillId="8" borderId="61" xfId="0" applyNumberFormat="1" applyFont="1" applyFill="1" applyBorder="1"/>
    <xf numFmtId="2" fontId="0" fillId="12" borderId="68" xfId="0" applyNumberFormat="1" applyFill="1" applyBorder="1"/>
    <xf numFmtId="0" fontId="0" fillId="0" borderId="71" xfId="0" applyFont="1" applyBorder="1" applyAlignment="1">
      <alignment horizontal="center"/>
    </xf>
    <xf numFmtId="164" fontId="0" fillId="19" borderId="0" xfId="0" applyNumberFormat="1" applyFont="1" applyFill="1" applyBorder="1"/>
    <xf numFmtId="164" fontId="0" fillId="19" borderId="72" xfId="0" applyNumberFormat="1" applyFont="1" applyFill="1" applyBorder="1"/>
    <xf numFmtId="164" fontId="0" fillId="19" borderId="73" xfId="0" applyNumberFormat="1" applyFont="1" applyFill="1" applyBorder="1"/>
    <xf numFmtId="164" fontId="0" fillId="18" borderId="25" xfId="0" applyNumberFormat="1" applyFont="1" applyFill="1" applyBorder="1"/>
    <xf numFmtId="164" fontId="0" fillId="18" borderId="21" xfId="0" applyNumberFormat="1" applyFont="1" applyFill="1" applyBorder="1"/>
    <xf numFmtId="164" fontId="0" fillId="18" borderId="35" xfId="0" applyNumberFormat="1" applyFont="1" applyFill="1" applyBorder="1"/>
    <xf numFmtId="164" fontId="2" fillId="0" borderId="52" xfId="0" applyNumberFormat="1" applyFont="1" applyFill="1" applyBorder="1"/>
    <xf numFmtId="164" fontId="2" fillId="0" borderId="54" xfId="0" applyNumberFormat="1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12" borderId="0" xfId="0" applyNumberFormat="1" applyFill="1" applyBorder="1"/>
    <xf numFmtId="2" fontId="0" fillId="12" borderId="74" xfId="0" applyNumberFormat="1" applyFill="1" applyBorder="1"/>
    <xf numFmtId="164" fontId="0" fillId="8" borderId="75" xfId="0" applyNumberFormat="1" applyFont="1" applyFill="1" applyBorder="1"/>
    <xf numFmtId="164" fontId="1" fillId="2" borderId="49" xfId="0" applyNumberFormat="1" applyFont="1" applyFill="1" applyBorder="1" applyAlignment="1">
      <alignment horizontal="center"/>
    </xf>
    <xf numFmtId="164" fontId="1" fillId="2" borderId="53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5" xfId="0" applyNumberFormat="1" applyFont="1" applyFill="1" applyBorder="1" applyAlignment="1">
      <alignment horizontal="center"/>
    </xf>
    <xf numFmtId="164" fontId="2" fillId="6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right" vertical="center"/>
    </xf>
    <xf numFmtId="164" fontId="2" fillId="0" borderId="48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4" xfId="0" applyNumberFormat="1" applyFont="1" applyBorder="1" applyAlignment="1">
      <alignment horizontal="right" vertical="center"/>
    </xf>
    <xf numFmtId="2" fontId="2" fillId="0" borderId="26" xfId="0" applyNumberFormat="1" applyFont="1" applyBorder="1" applyAlignment="1">
      <alignment horizontal="right" vertical="center"/>
    </xf>
    <xf numFmtId="14" fontId="1" fillId="3" borderId="29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1" fillId="3" borderId="27" xfId="0" applyNumberFormat="1" applyFont="1" applyFill="1" applyBorder="1" applyAlignment="1">
      <alignment horizontal="center"/>
    </xf>
    <xf numFmtId="0" fontId="0" fillId="14" borderId="53" xfId="0" applyFill="1" applyBorder="1" applyAlignment="1">
      <alignment horizontal="center"/>
    </xf>
    <xf numFmtId="0" fontId="0" fillId="14" borderId="50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0" fillId="15" borderId="51" xfId="0" applyFill="1" applyBorder="1" applyAlignment="1">
      <alignment horizontal="center"/>
    </xf>
    <xf numFmtId="0" fontId="2" fillId="9" borderId="53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00FF99"/>
      <color rgb="FFFFB9B9"/>
      <color rgb="FFFF7C80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workbookViewId="0">
      <selection activeCell="J20" sqref="J20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11" t="s">
        <v>7</v>
      </c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2:12" ht="15.75" thickBot="1" x14ac:dyDescent="0.3">
      <c r="B3" s="114">
        <f>SUM(D14:I14)</f>
        <v>2000</v>
      </c>
      <c r="C3" s="115"/>
      <c r="D3" s="115"/>
      <c r="E3" s="115"/>
      <c r="F3" s="115"/>
      <c r="G3" s="115"/>
      <c r="H3" s="115"/>
      <c r="I3" s="115"/>
      <c r="J3" s="115"/>
      <c r="K3" s="115"/>
      <c r="L3" s="116"/>
    </row>
    <row r="4" spans="2:12" x14ac:dyDescent="0.25">
      <c r="B4" s="68" t="s">
        <v>3</v>
      </c>
      <c r="C4" s="64" t="s">
        <v>19</v>
      </c>
      <c r="D4" s="103">
        <v>0</v>
      </c>
      <c r="E4" s="128" t="s">
        <v>23</v>
      </c>
      <c r="F4" s="129"/>
      <c r="G4" s="60">
        <v>35</v>
      </c>
      <c r="H4" s="65" t="s">
        <v>20</v>
      </c>
      <c r="I4" s="61">
        <f>D4*G4%</f>
        <v>0</v>
      </c>
      <c r="J4" s="132" t="s">
        <v>22</v>
      </c>
      <c r="K4" s="133"/>
      <c r="L4" s="117">
        <f>SUM(I4:I5)</f>
        <v>1600</v>
      </c>
    </row>
    <row r="5" spans="2:12" ht="15.75" thickBot="1" x14ac:dyDescent="0.3">
      <c r="B5" s="69" t="s">
        <v>4</v>
      </c>
      <c r="C5" s="66" t="s">
        <v>19</v>
      </c>
      <c r="D5" s="104">
        <v>2000</v>
      </c>
      <c r="E5" s="130" t="s">
        <v>23</v>
      </c>
      <c r="F5" s="131"/>
      <c r="G5" s="62">
        <v>80</v>
      </c>
      <c r="H5" s="67" t="s">
        <v>21</v>
      </c>
      <c r="I5" s="63">
        <f>D5*G5%</f>
        <v>1600</v>
      </c>
      <c r="J5" s="134"/>
      <c r="K5" s="135"/>
      <c r="L5" s="118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25" t="s">
        <v>31</v>
      </c>
      <c r="E7" s="126"/>
      <c r="F7" s="126"/>
      <c r="G7" s="126"/>
      <c r="H7" s="126"/>
      <c r="I7" s="127"/>
      <c r="J7" s="1"/>
      <c r="K7" s="88" t="s">
        <v>29</v>
      </c>
      <c r="L7" s="45" t="s">
        <v>28</v>
      </c>
    </row>
    <row r="8" spans="2:12" x14ac:dyDescent="0.25">
      <c r="B8" s="15"/>
      <c r="C8" s="2"/>
      <c r="D8" s="34" t="s">
        <v>5</v>
      </c>
      <c r="E8" s="30" t="s">
        <v>6</v>
      </c>
      <c r="F8" s="31" t="s">
        <v>0</v>
      </c>
      <c r="G8" s="32" t="s">
        <v>2</v>
      </c>
      <c r="H8" s="33" t="s">
        <v>1</v>
      </c>
      <c r="I8" s="35" t="s">
        <v>24</v>
      </c>
      <c r="J8" s="2"/>
      <c r="K8" s="121">
        <f>(D26+E26+F26)*100/B3</f>
        <v>80</v>
      </c>
      <c r="L8" s="123">
        <f>H9*100/B3</f>
        <v>80</v>
      </c>
    </row>
    <row r="9" spans="2:12" ht="15.75" thickBot="1" x14ac:dyDescent="0.3">
      <c r="B9" s="15"/>
      <c r="C9" s="2"/>
      <c r="D9" s="36">
        <f>SUM(D15:F15)</f>
        <v>50</v>
      </c>
      <c r="E9" s="37">
        <f>SUM(D17:F17)</f>
        <v>100</v>
      </c>
      <c r="F9" s="38">
        <f>SUM(D19:F19)</f>
        <v>150</v>
      </c>
      <c r="G9" s="27">
        <f>SUM(D20:F20)</f>
        <v>1700</v>
      </c>
      <c r="H9" s="39">
        <f>L4</f>
        <v>1600</v>
      </c>
      <c r="I9" s="40">
        <f>(G9+F9)-H9</f>
        <v>250</v>
      </c>
      <c r="J9" s="2"/>
      <c r="K9" s="122"/>
      <c r="L9" s="124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38" t="s">
        <v>8</v>
      </c>
      <c r="C11" s="139"/>
      <c r="D11" s="53" t="s">
        <v>11</v>
      </c>
      <c r="E11" s="56" t="s">
        <v>12</v>
      </c>
      <c r="F11" s="14" t="s">
        <v>11</v>
      </c>
      <c r="G11" s="80"/>
      <c r="H11" s="80"/>
      <c r="I11" s="80"/>
      <c r="J11" s="6"/>
      <c r="K11" s="7"/>
      <c r="L11" s="7"/>
    </row>
    <row r="12" spans="2:12" x14ac:dyDescent="0.25">
      <c r="B12" s="140" t="s">
        <v>32</v>
      </c>
      <c r="C12" s="141"/>
      <c r="D12" s="54" t="s">
        <v>13</v>
      </c>
      <c r="E12" s="57" t="s">
        <v>15</v>
      </c>
      <c r="F12" s="86" t="s">
        <v>14</v>
      </c>
      <c r="G12" s="80"/>
      <c r="H12" s="80"/>
      <c r="I12" s="80"/>
      <c r="J12" s="6"/>
      <c r="K12" s="7"/>
      <c r="L12" s="7"/>
    </row>
    <row r="13" spans="2:12" ht="15.75" thickBot="1" x14ac:dyDescent="0.3">
      <c r="B13" s="142" t="s">
        <v>9</v>
      </c>
      <c r="C13" s="143"/>
      <c r="D13" s="55" t="s">
        <v>16</v>
      </c>
      <c r="E13" s="58" t="s">
        <v>16</v>
      </c>
      <c r="F13" s="87" t="s">
        <v>16</v>
      </c>
      <c r="G13" s="81"/>
      <c r="H13" s="81"/>
      <c r="I13" s="81"/>
      <c r="J13" s="8"/>
      <c r="K13" s="8"/>
      <c r="L13" s="8"/>
    </row>
    <row r="14" spans="2:12" ht="15.75" thickBot="1" x14ac:dyDescent="0.3">
      <c r="B14" s="105" t="s">
        <v>10</v>
      </c>
      <c r="C14" s="70" t="s">
        <v>17</v>
      </c>
      <c r="D14" s="71">
        <v>1000</v>
      </c>
      <c r="E14" s="72">
        <v>600</v>
      </c>
      <c r="F14" s="73">
        <v>400</v>
      </c>
      <c r="G14" s="82"/>
      <c r="H14" s="82"/>
      <c r="I14" s="82"/>
      <c r="J14" s="9"/>
      <c r="K14" s="9"/>
      <c r="L14" s="9"/>
    </row>
    <row r="15" spans="2:12" x14ac:dyDescent="0.25">
      <c r="B15" s="136" t="s">
        <v>5</v>
      </c>
      <c r="C15" s="17" t="s">
        <v>17</v>
      </c>
      <c r="D15" s="22">
        <v>0</v>
      </c>
      <c r="E15" s="26">
        <v>50</v>
      </c>
      <c r="F15" s="46">
        <v>0</v>
      </c>
      <c r="G15" s="11"/>
      <c r="H15" s="11"/>
      <c r="I15" s="11"/>
      <c r="J15" s="10"/>
      <c r="K15" s="10"/>
      <c r="L15" s="10"/>
    </row>
    <row r="16" spans="2:12" x14ac:dyDescent="0.25">
      <c r="B16" s="120"/>
      <c r="C16" s="18" t="s">
        <v>18</v>
      </c>
      <c r="D16" s="41">
        <f>D15*100/$D$9</f>
        <v>0</v>
      </c>
      <c r="E16" s="42">
        <f>E15*100/$D$9</f>
        <v>100</v>
      </c>
      <c r="F16" s="47">
        <f>F15*100/$D$9</f>
        <v>0</v>
      </c>
      <c r="G16" s="83"/>
      <c r="H16" s="83"/>
      <c r="I16" s="83"/>
      <c r="J16" s="10"/>
      <c r="K16" s="10"/>
      <c r="L16" s="10"/>
    </row>
    <row r="17" spans="2:12" x14ac:dyDescent="0.25">
      <c r="B17" s="119" t="s">
        <v>6</v>
      </c>
      <c r="C17" s="89" t="s">
        <v>17</v>
      </c>
      <c r="D17" s="90">
        <v>100</v>
      </c>
      <c r="E17" s="91">
        <v>0</v>
      </c>
      <c r="F17" s="92">
        <v>0</v>
      </c>
      <c r="G17" s="83"/>
      <c r="H17" s="83"/>
      <c r="I17" s="83"/>
      <c r="J17" s="10"/>
      <c r="K17" s="10"/>
      <c r="L17" s="10"/>
    </row>
    <row r="18" spans="2:12" x14ac:dyDescent="0.25">
      <c r="B18" s="120"/>
      <c r="C18" s="19" t="s">
        <v>18</v>
      </c>
      <c r="D18" s="108">
        <f>D17*100/$E$9</f>
        <v>100</v>
      </c>
      <c r="E18" s="95">
        <f>E17*100/$E$9</f>
        <v>0</v>
      </c>
      <c r="F18" s="109">
        <f>F17*100/$E$9</f>
        <v>0</v>
      </c>
      <c r="G18" s="11"/>
      <c r="H18" s="11"/>
      <c r="I18" s="11"/>
      <c r="J18" s="10"/>
      <c r="K18" s="10"/>
      <c r="L18" s="10"/>
    </row>
    <row r="19" spans="2:12" x14ac:dyDescent="0.25">
      <c r="B19" s="107" t="s">
        <v>0</v>
      </c>
      <c r="C19" s="19" t="s">
        <v>17</v>
      </c>
      <c r="D19" s="93">
        <v>50</v>
      </c>
      <c r="E19" s="94">
        <v>50</v>
      </c>
      <c r="F19" s="110">
        <v>50</v>
      </c>
      <c r="G19" s="11"/>
      <c r="H19" s="11"/>
      <c r="I19" s="11"/>
      <c r="J19" s="10"/>
      <c r="K19" s="10"/>
      <c r="L19" s="10"/>
    </row>
    <row r="20" spans="2:12" x14ac:dyDescent="0.25">
      <c r="B20" s="119" t="s">
        <v>2</v>
      </c>
      <c r="C20" s="89" t="s">
        <v>17</v>
      </c>
      <c r="D20" s="74">
        <v>850</v>
      </c>
      <c r="E20" s="75">
        <v>500</v>
      </c>
      <c r="F20" s="76">
        <v>350</v>
      </c>
      <c r="G20" s="84"/>
      <c r="H20" s="84"/>
      <c r="I20" s="84"/>
      <c r="J20" s="10"/>
      <c r="K20" s="59"/>
      <c r="L20" s="10"/>
    </row>
    <row r="21" spans="2:12" ht="15.75" thickBot="1" x14ac:dyDescent="0.3">
      <c r="B21" s="137"/>
      <c r="C21" s="20" t="s">
        <v>18</v>
      </c>
      <c r="D21" s="43">
        <f>D20*100/$G$9</f>
        <v>50</v>
      </c>
      <c r="E21" s="44">
        <f>E20*100/$G$9</f>
        <v>29.411764705882351</v>
      </c>
      <c r="F21" s="48">
        <f>F20*100/$G$9</f>
        <v>20.588235294117649</v>
      </c>
      <c r="G21" s="83"/>
      <c r="H21" s="83"/>
      <c r="I21" s="83"/>
      <c r="J21" s="11"/>
      <c r="K21" s="11"/>
      <c r="L21" s="11"/>
    </row>
    <row r="22" spans="2:12" x14ac:dyDescent="0.25">
      <c r="B22" s="136" t="s">
        <v>25</v>
      </c>
      <c r="C22" s="70" t="s">
        <v>26</v>
      </c>
      <c r="D22" s="77">
        <v>0</v>
      </c>
      <c r="E22" s="78">
        <v>0</v>
      </c>
      <c r="F22" s="79">
        <v>0</v>
      </c>
      <c r="G22" s="11"/>
      <c r="H22" s="11"/>
      <c r="I22" s="11"/>
      <c r="J22" s="11"/>
      <c r="K22" s="11"/>
      <c r="L22" s="11"/>
    </row>
    <row r="23" spans="2:12" x14ac:dyDescent="0.25">
      <c r="B23" s="144"/>
      <c r="C23" s="96" t="s">
        <v>27</v>
      </c>
      <c r="D23" s="97">
        <v>0</v>
      </c>
      <c r="E23" s="98">
        <v>0</v>
      </c>
      <c r="F23" s="99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37"/>
      <c r="C24" s="20" t="s">
        <v>30</v>
      </c>
      <c r="D24" s="100">
        <v>0</v>
      </c>
      <c r="E24" s="101">
        <v>0</v>
      </c>
      <c r="F24" s="102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106" t="s">
        <v>24</v>
      </c>
      <c r="C25" s="20" t="s">
        <v>17</v>
      </c>
      <c r="D25" s="23">
        <f>(D20+D19)-(D14*$L$8%)</f>
        <v>100</v>
      </c>
      <c r="E25" s="28">
        <f>(E20+E19)-(E14*$L$8%)</f>
        <v>70</v>
      </c>
      <c r="F25" s="49">
        <f>(F20+F19)-(F14*$L$8%)</f>
        <v>80</v>
      </c>
      <c r="G25" s="11"/>
      <c r="H25" s="11"/>
      <c r="I25" s="11"/>
      <c r="J25" s="10"/>
      <c r="K25" s="10"/>
      <c r="L25" s="10"/>
    </row>
    <row r="26" spans="2:12" x14ac:dyDescent="0.25">
      <c r="B26" s="136" t="s">
        <v>1</v>
      </c>
      <c r="C26" s="17" t="s">
        <v>17</v>
      </c>
      <c r="D26" s="24">
        <f>D20-D25+D19</f>
        <v>800</v>
      </c>
      <c r="E26" s="29">
        <f>E20-E25+E19</f>
        <v>480</v>
      </c>
      <c r="F26" s="50">
        <f>F20-F25+F19</f>
        <v>320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37"/>
      <c r="C27" s="21" t="s">
        <v>18</v>
      </c>
      <c r="D27" s="25">
        <f>D26*100/D14</f>
        <v>80</v>
      </c>
      <c r="E27" s="51">
        <f>E26*100/E14</f>
        <v>80</v>
      </c>
      <c r="F27" s="52">
        <f>F26*100/F14</f>
        <v>80</v>
      </c>
      <c r="G27" s="85"/>
      <c r="H27" s="85"/>
      <c r="I27" s="85"/>
      <c r="J27" s="12"/>
    </row>
    <row r="28" spans="2:12" x14ac:dyDescent="0.25">
      <c r="F28" s="13"/>
      <c r="G28" s="13"/>
      <c r="H28" s="13"/>
      <c r="I28" s="13"/>
    </row>
  </sheetData>
  <mergeCells count="17">
    <mergeCell ref="B26:B27"/>
    <mergeCell ref="B20:B21"/>
    <mergeCell ref="B15:B16"/>
    <mergeCell ref="B11:C11"/>
    <mergeCell ref="B12:C12"/>
    <mergeCell ref="B13:C13"/>
    <mergeCell ref="B22:B24"/>
    <mergeCell ref="B2:L2"/>
    <mergeCell ref="B3:L3"/>
    <mergeCell ref="L4:L5"/>
    <mergeCell ref="B17:B18"/>
    <mergeCell ref="K8:K9"/>
    <mergeCell ref="L8:L9"/>
    <mergeCell ref="D7:I7"/>
    <mergeCell ref="E4:F4"/>
    <mergeCell ref="E5:F5"/>
    <mergeCell ref="J4:K5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Floresta ARL 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2026-07-09T12:06:07Z</dcterms:modified>
</cp:coreProperties>
</file>